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D:\ZLECENIA 2023\Aktualizacja wałdowo szlacheckie\Branża drogowa\"/>
    </mc:Choice>
  </mc:AlternateContent>
  <xr:revisionPtr revIDLastSave="0" documentId="13_ncr:1_{A4532A5C-9BE9-471F-80D9-97396E17484F}" xr6:coauthVersionLast="47" xr6:coauthVersionMax="47" xr10:uidLastSave="{00000000-0000-0000-0000-000000000000}"/>
  <bookViews>
    <workbookView xWindow="-108" yWindow="-108" windowWidth="23256" windowHeight="13176" tabRatio="477" xr2:uid="{00000000-000D-0000-FFFF-FFFF00000000}"/>
  </bookViews>
  <sheets>
    <sheet name="ETAP II" sheetId="12" r:id="rId1"/>
  </sheets>
  <definedNames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</definedNames>
  <calcPr calcId="181029"/>
</workbook>
</file>

<file path=xl/calcChain.xml><?xml version="1.0" encoding="utf-8"?>
<calcChain xmlns="http://schemas.openxmlformats.org/spreadsheetml/2006/main">
  <c r="G76" i="12" l="1"/>
  <c r="H76" i="12" s="1"/>
  <c r="G74" i="12"/>
  <c r="H74" i="12" s="1"/>
  <c r="G72" i="12"/>
  <c r="H72" i="12" s="1"/>
  <c r="G70" i="12"/>
  <c r="H70" i="12" s="1"/>
  <c r="G68" i="12"/>
  <c r="I68" i="12" s="1"/>
  <c r="G66" i="12"/>
  <c r="H66" i="12" s="1"/>
  <c r="G64" i="12"/>
  <c r="H64" i="12" s="1"/>
  <c r="G62" i="12"/>
  <c r="H62" i="12" s="1"/>
  <c r="G60" i="12"/>
  <c r="I60" i="12" s="1"/>
  <c r="G58" i="12"/>
  <c r="H58" i="12" s="1"/>
  <c r="G56" i="12"/>
  <c r="I56" i="12" s="1"/>
  <c r="G54" i="12"/>
  <c r="I54" i="12" s="1"/>
  <c r="G52" i="12"/>
  <c r="I52" i="12" s="1"/>
  <c r="G50" i="12"/>
  <c r="I50" i="12" s="1"/>
  <c r="G48" i="12"/>
  <c r="I48" i="12" s="1"/>
  <c r="G46" i="12"/>
  <c r="H46" i="12" s="1"/>
  <c r="G44" i="12"/>
  <c r="I44" i="12" s="1"/>
  <c r="G42" i="12"/>
  <c r="I42" i="12" s="1"/>
  <c r="G40" i="12"/>
  <c r="I40" i="12" s="1"/>
  <c r="G38" i="12"/>
  <c r="I38" i="12" s="1"/>
  <c r="G36" i="12"/>
  <c r="I36" i="12" s="1"/>
  <c r="G34" i="12"/>
  <c r="I34" i="12" s="1"/>
  <c r="G32" i="12"/>
  <c r="I32" i="12" s="1"/>
  <c r="G30" i="12"/>
  <c r="I30" i="12" s="1"/>
  <c r="G28" i="12"/>
  <c r="I28" i="12" s="1"/>
  <c r="G26" i="12"/>
  <c r="I26" i="12" s="1"/>
  <c r="G24" i="12"/>
  <c r="I24" i="12" s="1"/>
  <c r="G22" i="12"/>
  <c r="I22" i="12" s="1"/>
  <c r="G20" i="12"/>
  <c r="I20" i="12" s="1"/>
  <c r="G18" i="12"/>
  <c r="H18" i="12" s="1"/>
  <c r="G16" i="12"/>
  <c r="H16" i="12" s="1"/>
  <c r="G14" i="12"/>
  <c r="H14" i="12" s="1"/>
  <c r="G12" i="12"/>
  <c r="H12" i="12" s="1"/>
  <c r="I64" i="12" l="1"/>
  <c r="J64" i="12" s="1"/>
  <c r="H38" i="12"/>
  <c r="J38" i="12" s="1"/>
  <c r="I14" i="12"/>
  <c r="L14" i="12" s="1"/>
  <c r="H30" i="12"/>
  <c r="J30" i="12" s="1"/>
  <c r="I46" i="12"/>
  <c r="L46" i="12" s="1"/>
  <c r="I76" i="12"/>
  <c r="L76" i="12" s="1"/>
  <c r="H34" i="12"/>
  <c r="J34" i="12" s="1"/>
  <c r="H50" i="12"/>
  <c r="K50" i="12" s="1"/>
  <c r="H60" i="12"/>
  <c r="J60" i="12" s="1"/>
  <c r="I18" i="12"/>
  <c r="L18" i="12" s="1"/>
  <c r="H42" i="12"/>
  <c r="J42" i="12" s="1"/>
  <c r="H52" i="12"/>
  <c r="J52" i="12" s="1"/>
  <c r="I58" i="12"/>
  <c r="J58" i="12" s="1"/>
  <c r="I66" i="12"/>
  <c r="J66" i="12" s="1"/>
  <c r="I72" i="12"/>
  <c r="L72" i="12" s="1"/>
  <c r="N72" i="12" s="1"/>
  <c r="H28" i="12"/>
  <c r="J28" i="12" s="1"/>
  <c r="H32" i="12"/>
  <c r="L32" i="12" s="1"/>
  <c r="H36" i="12"/>
  <c r="L36" i="12" s="1"/>
  <c r="H40" i="12"/>
  <c r="K40" i="12" s="1"/>
  <c r="H44" i="12"/>
  <c r="J44" i="12" s="1"/>
  <c r="H48" i="12"/>
  <c r="I62" i="12"/>
  <c r="J62" i="12" s="1"/>
  <c r="H68" i="12"/>
  <c r="J68" i="12" s="1"/>
  <c r="I70" i="12"/>
  <c r="J70" i="12" s="1"/>
  <c r="I74" i="12"/>
  <c r="J74" i="12" s="1"/>
  <c r="I12" i="12"/>
  <c r="L12" i="12" s="1"/>
  <c r="I16" i="12"/>
  <c r="L16" i="12" s="1"/>
  <c r="H20" i="12"/>
  <c r="K20" i="12" s="1"/>
  <c r="H56" i="12"/>
  <c r="J56" i="12" s="1"/>
  <c r="K48" i="12"/>
  <c r="L48" i="12"/>
  <c r="N48" i="12" s="1"/>
  <c r="J48" i="12"/>
  <c r="L50" i="12"/>
  <c r="H22" i="12"/>
  <c r="H24" i="12"/>
  <c r="H26" i="12"/>
  <c r="H54" i="12"/>
  <c r="L64" i="12"/>
  <c r="L66" i="12"/>
  <c r="K42" i="12"/>
  <c r="K44" i="12"/>
  <c r="K58" i="12"/>
  <c r="K66" i="12"/>
  <c r="K68" i="12"/>
  <c r="L74" i="12" l="1"/>
  <c r="K70" i="12"/>
  <c r="L70" i="12"/>
  <c r="K74" i="12"/>
  <c r="L34" i="12"/>
  <c r="K34" i="12"/>
  <c r="L68" i="12"/>
  <c r="L60" i="12"/>
  <c r="K60" i="12"/>
  <c r="L58" i="12"/>
  <c r="J50" i="12"/>
  <c r="L52" i="12"/>
  <c r="K52" i="12"/>
  <c r="L44" i="12"/>
  <c r="L42" i="12"/>
  <c r="K38" i="12"/>
  <c r="J32" i="12"/>
  <c r="L30" i="12"/>
  <c r="K30" i="12"/>
  <c r="K28" i="12"/>
  <c r="J20" i="12"/>
  <c r="L20" i="12"/>
  <c r="J12" i="12"/>
  <c r="K76" i="12"/>
  <c r="J76" i="12"/>
  <c r="N12" i="12"/>
  <c r="N14" i="12" s="1"/>
  <c r="N16" i="12" s="1"/>
  <c r="N74" i="12"/>
  <c r="K72" i="12"/>
  <c r="J72" i="12"/>
  <c r="K64" i="12"/>
  <c r="K62" i="12"/>
  <c r="L62" i="12"/>
  <c r="L56" i="12"/>
  <c r="N56" i="12" s="1"/>
  <c r="K56" i="12"/>
  <c r="J46" i="12"/>
  <c r="K46" i="12"/>
  <c r="J40" i="12"/>
  <c r="L40" i="12"/>
  <c r="L38" i="12"/>
  <c r="J36" i="12"/>
  <c r="K36" i="12"/>
  <c r="K32" i="12"/>
  <c r="L28" i="12"/>
  <c r="N28" i="12" s="1"/>
  <c r="J16" i="12"/>
  <c r="K18" i="12"/>
  <c r="J18" i="12"/>
  <c r="K14" i="12"/>
  <c r="J14" i="12"/>
  <c r="K12" i="12"/>
  <c r="I78" i="12"/>
  <c r="K16" i="12"/>
  <c r="J24" i="12"/>
  <c r="K24" i="12"/>
  <c r="J26" i="12"/>
  <c r="K26" i="12"/>
  <c r="L24" i="12"/>
  <c r="N50" i="12"/>
  <c r="J54" i="12"/>
  <c r="K54" i="12"/>
  <c r="L54" i="12"/>
  <c r="J22" i="12"/>
  <c r="K22" i="12"/>
  <c r="H78" i="12"/>
  <c r="L26" i="12"/>
  <c r="L22" i="12"/>
  <c r="N22" i="12" s="1"/>
  <c r="N58" i="12" l="1"/>
  <c r="N60" i="12" s="1"/>
  <c r="N62" i="12" s="1"/>
  <c r="N64" i="12" s="1"/>
  <c r="N66" i="12" s="1"/>
  <c r="N68" i="12" s="1"/>
  <c r="N30" i="12"/>
  <c r="N32" i="12" s="1"/>
  <c r="N34" i="12" s="1"/>
  <c r="N36" i="12" s="1"/>
  <c r="N38" i="12" s="1"/>
  <c r="N40" i="12" s="1"/>
  <c r="N42" i="12" s="1"/>
  <c r="M12" i="12"/>
  <c r="M14" i="12" s="1"/>
  <c r="M16" i="12" s="1"/>
  <c r="M18" i="12" s="1"/>
  <c r="M20" i="12" s="1"/>
  <c r="M22" i="12" s="1"/>
  <c r="M24" i="12" s="1"/>
  <c r="M26" i="12" s="1"/>
  <c r="M28" i="12" s="1"/>
  <c r="M30" i="12" s="1"/>
  <c r="M32" i="12" s="1"/>
  <c r="M34" i="12" s="1"/>
  <c r="M36" i="12" s="1"/>
  <c r="M38" i="12" s="1"/>
  <c r="M40" i="12" s="1"/>
  <c r="M42" i="12" s="1"/>
  <c r="M44" i="12" s="1"/>
  <c r="M46" i="12" s="1"/>
  <c r="M48" i="12" s="1"/>
  <c r="M50" i="12" s="1"/>
  <c r="M52" i="12" s="1"/>
  <c r="M54" i="12" s="1"/>
  <c r="M56" i="12" s="1"/>
  <c r="M58" i="12" s="1"/>
  <c r="M60" i="12" s="1"/>
  <c r="M62" i="12" s="1"/>
  <c r="M64" i="12" s="1"/>
  <c r="M66" i="12" s="1"/>
  <c r="M68" i="12" s="1"/>
  <c r="M70" i="12" s="1"/>
  <c r="M72" i="12" s="1"/>
  <c r="M74" i="12" s="1"/>
  <c r="M76" i="12" s="1"/>
  <c r="N24" i="12"/>
  <c r="K78" i="12"/>
  <c r="L78" i="12"/>
</calcChain>
</file>

<file path=xl/sharedStrings.xml><?xml version="1.0" encoding="utf-8"?>
<sst xmlns="http://schemas.openxmlformats.org/spreadsheetml/2006/main" count="62" uniqueCount="16">
  <si>
    <t>Tablica 1.1</t>
  </si>
  <si>
    <t>Pikietaż</t>
  </si>
  <si>
    <t>Powierzchnia</t>
  </si>
  <si>
    <t xml:space="preserve">Odległość </t>
  </si>
  <si>
    <t>Objętość</t>
  </si>
  <si>
    <r>
      <t>m</t>
    </r>
    <r>
      <rPr>
        <vertAlign val="superscript"/>
        <sz val="11"/>
        <color indexed="8"/>
        <rFont val="Czcionka tekstu podstawowego"/>
        <charset val="238"/>
      </rPr>
      <t>2</t>
    </r>
  </si>
  <si>
    <t>m</t>
  </si>
  <si>
    <r>
      <t>m</t>
    </r>
    <r>
      <rPr>
        <vertAlign val="superscript"/>
        <sz val="11"/>
        <color indexed="8"/>
        <rFont val="Czcionka tekstu podstawowego"/>
        <charset val="238"/>
      </rPr>
      <t>3</t>
    </r>
  </si>
  <si>
    <t>+</t>
  </si>
  <si>
    <t>Suma</t>
  </si>
  <si>
    <t>Nasyp</t>
  </si>
  <si>
    <t>Wykop</t>
  </si>
  <si>
    <t>Zużycie na miejscu</t>
  </si>
  <si>
    <t>Nadwyżka</t>
  </si>
  <si>
    <t>Suma objętości</t>
  </si>
  <si>
    <r>
      <rPr>
        <b/>
        <sz val="11"/>
        <color indexed="8"/>
        <rFont val="Czcionka tekstu podstawowego"/>
        <charset val="238"/>
      </rPr>
      <t>ETAP II</t>
    </r>
    <r>
      <rPr>
        <sz val="11"/>
        <color indexed="8"/>
        <rFont val="Czcionka tekstu podstawowego"/>
        <charset val="238"/>
      </rPr>
      <t xml:space="preserve">
  km: 2415,00 - 4+055,15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</si>
</sst>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.00&quot;  &quot;"/>
  </numFmts>
  <fonts count="6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vertAlign val="superscript"/>
      <sz val="11"/>
      <color indexed="8"/>
      <name val="Czcionka tekstu podstawowego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medium">
        <color indexed="8"/>
      </bottom>
      <diagonal/>
    </border>
    <border>
      <left/>
      <right/>
      <top style="double">
        <color indexed="8"/>
      </top>
      <bottom style="medium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1" fontId="3" fillId="0" borderId="5" xfId="1" applyNumberFormat="1" applyFont="1" applyBorder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2" fontId="3" fillId="0" borderId="13" xfId="1" applyNumberFormat="1" applyFont="1" applyBorder="1" applyAlignment="1">
      <alignment horizontal="center" vertical="center"/>
    </xf>
    <xf numFmtId="2" fontId="3" fillId="0" borderId="14" xfId="1" applyNumberFormat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2" fontId="3" fillId="0" borderId="16" xfId="1" applyNumberFormat="1" applyFont="1" applyBorder="1" applyAlignment="1">
      <alignment horizontal="center" vertical="center"/>
    </xf>
    <xf numFmtId="2" fontId="3" fillId="0" borderId="17" xfId="1" applyNumberFormat="1" applyFont="1" applyBorder="1" applyAlignment="1">
      <alignment horizontal="center" vertical="center"/>
    </xf>
    <xf numFmtId="2" fontId="3" fillId="0" borderId="18" xfId="1" applyNumberFormat="1" applyFont="1" applyBorder="1" applyAlignment="1">
      <alignment horizontal="center" vertical="center"/>
    </xf>
    <xf numFmtId="2" fontId="3" fillId="0" borderId="19" xfId="1" applyNumberFormat="1" applyFont="1" applyBorder="1" applyAlignment="1">
      <alignment horizontal="center" vertical="center"/>
    </xf>
    <xf numFmtId="2" fontId="3" fillId="0" borderId="20" xfId="1" applyNumberFormat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25" xfId="1" applyBorder="1" applyAlignment="1">
      <alignment horizontal="center"/>
    </xf>
    <xf numFmtId="2" fontId="1" fillId="0" borderId="18" xfId="1" applyNumberFormat="1" applyBorder="1" applyAlignment="1">
      <alignment horizontal="center"/>
    </xf>
    <xf numFmtId="2" fontId="1" fillId="0" borderId="13" xfId="1" applyNumberFormat="1" applyBorder="1" applyAlignment="1">
      <alignment horizontal="center"/>
    </xf>
    <xf numFmtId="2" fontId="1" fillId="0" borderId="20" xfId="1" applyNumberFormat="1" applyBorder="1" applyAlignment="1">
      <alignment horizontal="center"/>
    </xf>
    <xf numFmtId="2" fontId="1" fillId="0" borderId="14" xfId="1" applyNumberFormat="1" applyBorder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2" xfId="1" applyBorder="1" applyAlignment="1">
      <alignment horizontal="center"/>
    </xf>
    <xf numFmtId="0" fontId="3" fillId="0" borderId="0" xfId="1" applyFont="1" applyAlignment="1">
      <alignment horizontal="center" vertical="center"/>
    </xf>
    <xf numFmtId="164" fontId="5" fillId="0" borderId="0" xfId="0" applyNumberFormat="1" applyFont="1"/>
    <xf numFmtId="0" fontId="2" fillId="0" borderId="0" xfId="1" applyFont="1" applyAlignment="1">
      <alignment horizontal="center"/>
    </xf>
    <xf numFmtId="0" fontId="3" fillId="0" borderId="27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21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1" fillId="0" borderId="22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2" fillId="0" borderId="23" xfId="1" applyFont="1" applyBorder="1" applyAlignment="1">
      <alignment horizontal="center"/>
    </xf>
    <xf numFmtId="0" fontId="2" fillId="0" borderId="24" xfId="1" applyFont="1" applyBorder="1" applyAlignment="1">
      <alignment horizontal="center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N81"/>
  <sheetViews>
    <sheetView tabSelected="1" workbookViewId="0">
      <selection activeCell="N78" sqref="B2:N78"/>
    </sheetView>
  </sheetViews>
  <sheetFormatPr defaultColWidth="9.44140625" defaultRowHeight="13.8"/>
  <cols>
    <col min="1" max="1" width="14" style="17" customWidth="1"/>
    <col min="2" max="2" width="3.6640625" style="17" customWidth="1"/>
    <col min="3" max="3" width="2.33203125" style="1" customWidth="1"/>
    <col min="4" max="4" width="9.6640625" style="17" bestFit="1" customWidth="1"/>
    <col min="5" max="5" width="13.44140625" style="17" customWidth="1"/>
    <col min="6" max="6" width="12.5546875" style="17" customWidth="1"/>
    <col min="7" max="7" width="11" style="17" customWidth="1"/>
    <col min="8" max="8" width="12.44140625" style="17" customWidth="1"/>
    <col min="9" max="9" width="11" style="17" customWidth="1"/>
    <col min="10" max="11" width="10.6640625" style="17" customWidth="1"/>
    <col min="12" max="12" width="8.5546875" style="17" customWidth="1"/>
    <col min="13" max="13" width="15.44140625" style="17" customWidth="1"/>
    <col min="14" max="14" width="13.33203125" style="17" customWidth="1"/>
    <col min="15" max="16384" width="9.44140625" style="17"/>
  </cols>
  <sheetData>
    <row r="1" spans="2:14" ht="14.4" thickBot="1">
      <c r="D1" s="27"/>
      <c r="E1" s="27"/>
      <c r="F1" s="27"/>
      <c r="G1" s="27"/>
      <c r="H1" s="27"/>
    </row>
    <row r="2" spans="2:14">
      <c r="B2" s="28" t="s">
        <v>15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</row>
    <row r="3" spans="2:14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</row>
    <row r="4" spans="2:14" ht="14.4" thickBot="1"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6"/>
    </row>
    <row r="5" spans="2:14" ht="14.4" thickBot="1">
      <c r="H5" s="37" t="s">
        <v>0</v>
      </c>
      <c r="I5" s="37"/>
    </row>
    <row r="6" spans="2:14" ht="15" thickTop="1" thickBot="1">
      <c r="B6" s="38" t="s">
        <v>1</v>
      </c>
      <c r="C6" s="38"/>
      <c r="D6" s="38"/>
      <c r="E6" s="40" t="s">
        <v>2</v>
      </c>
      <c r="F6" s="40"/>
      <c r="G6" s="2" t="s">
        <v>3</v>
      </c>
      <c r="H6" s="41" t="s">
        <v>4</v>
      </c>
      <c r="I6" s="41"/>
      <c r="J6" s="42" t="s">
        <v>12</v>
      </c>
      <c r="K6" s="45" t="s">
        <v>13</v>
      </c>
      <c r="L6" s="46"/>
      <c r="M6" s="47" t="s">
        <v>14</v>
      </c>
      <c r="N6" s="48"/>
    </row>
    <row r="7" spans="2:14" ht="15" thickTop="1" thickBot="1">
      <c r="B7" s="38"/>
      <c r="C7" s="38"/>
      <c r="D7" s="38"/>
      <c r="E7" s="49" t="s">
        <v>11</v>
      </c>
      <c r="F7" s="49" t="s">
        <v>10</v>
      </c>
      <c r="G7" s="51"/>
      <c r="H7" s="49" t="s">
        <v>11</v>
      </c>
      <c r="I7" s="49" t="s">
        <v>10</v>
      </c>
      <c r="J7" s="43"/>
      <c r="K7" s="49" t="s">
        <v>11</v>
      </c>
      <c r="L7" s="49" t="s">
        <v>10</v>
      </c>
      <c r="M7" s="49" t="s">
        <v>11</v>
      </c>
      <c r="N7" s="49" t="s">
        <v>10</v>
      </c>
    </row>
    <row r="8" spans="2:14" ht="15" thickTop="1" thickBot="1">
      <c r="B8" s="38"/>
      <c r="C8" s="38"/>
      <c r="D8" s="38"/>
      <c r="E8" s="50"/>
      <c r="F8" s="50"/>
      <c r="G8" s="52"/>
      <c r="H8" s="50"/>
      <c r="I8" s="50"/>
      <c r="J8" s="44"/>
      <c r="K8" s="50"/>
      <c r="L8" s="50"/>
      <c r="M8" s="50"/>
      <c r="N8" s="50"/>
    </row>
    <row r="9" spans="2:14" ht="17.399999999999999" thickTop="1" thickBot="1">
      <c r="B9" s="39"/>
      <c r="C9" s="39"/>
      <c r="D9" s="39"/>
      <c r="E9" s="3" t="s">
        <v>5</v>
      </c>
      <c r="F9" s="4" t="s">
        <v>5</v>
      </c>
      <c r="G9" s="24" t="s">
        <v>6</v>
      </c>
      <c r="H9" s="5" t="s">
        <v>7</v>
      </c>
      <c r="I9" s="6" t="s">
        <v>7</v>
      </c>
      <c r="J9" s="18" t="s">
        <v>7</v>
      </c>
      <c r="K9" s="18" t="s">
        <v>7</v>
      </c>
      <c r="L9" s="6" t="s">
        <v>7</v>
      </c>
      <c r="M9" s="18" t="s">
        <v>7</v>
      </c>
      <c r="N9" s="6" t="s">
        <v>7</v>
      </c>
    </row>
    <row r="10" spans="2:14" ht="14.4" thickTop="1">
      <c r="B10" s="7"/>
      <c r="C10" s="25"/>
      <c r="D10" s="26"/>
      <c r="E10" s="15"/>
      <c r="F10" s="16"/>
      <c r="G10" s="14"/>
      <c r="H10" s="9"/>
      <c r="I10" s="10"/>
      <c r="J10" s="19"/>
      <c r="K10" s="20"/>
      <c r="L10" s="21"/>
      <c r="M10" s="20"/>
      <c r="N10" s="22"/>
    </row>
    <row r="11" spans="2:14">
      <c r="B11" s="7">
        <v>2</v>
      </c>
      <c r="C11" s="8" t="s">
        <v>8</v>
      </c>
      <c r="D11" s="26">
        <v>415</v>
      </c>
      <c r="E11" s="9">
        <v>3.32</v>
      </c>
      <c r="F11" s="10">
        <v>0.16</v>
      </c>
      <c r="G11" s="14"/>
      <c r="H11" s="15"/>
      <c r="I11" s="16"/>
      <c r="J11" s="19"/>
      <c r="K11" s="20"/>
      <c r="L11" s="21"/>
      <c r="M11" s="20"/>
      <c r="N11" s="22"/>
    </row>
    <row r="12" spans="2:14">
      <c r="B12" s="7"/>
      <c r="C12" s="25"/>
      <c r="D12" s="26"/>
      <c r="E12" s="15"/>
      <c r="F12" s="16"/>
      <c r="G12" s="14">
        <f>IF(B11+B13=0,D13-D11,B13*1000+D13-B11*1000-D11)</f>
        <v>35</v>
      </c>
      <c r="H12" s="9">
        <f>(E13+E11)/2*G12</f>
        <v>109.2</v>
      </c>
      <c r="I12" s="10">
        <f>(F13+F11)/2*G12</f>
        <v>2.8000000000000003</v>
      </c>
      <c r="J12" s="19">
        <f>IF(H12&gt;I12,I12,H12)</f>
        <v>2.8000000000000003</v>
      </c>
      <c r="K12" s="20">
        <f>IF(H12&gt;I12,H12-I12,0)</f>
        <v>106.4</v>
      </c>
      <c r="L12" s="21">
        <f>IF(I12&gt;H12,I12-H12,0)</f>
        <v>0</v>
      </c>
      <c r="M12" s="20">
        <f>IF(M10=0,IF(K12=0,0,IF(K12-N10&gt;0,K12-N10,0)),IF(K12=0,IF(M10-L12&gt;0,M10-L12,0),M10+K12))</f>
        <v>106.4</v>
      </c>
      <c r="N12" s="22">
        <f>N10+L12</f>
        <v>0</v>
      </c>
    </row>
    <row r="13" spans="2:14">
      <c r="B13" s="7">
        <v>2</v>
      </c>
      <c r="C13" s="8" t="s">
        <v>8</v>
      </c>
      <c r="D13" s="26">
        <v>450</v>
      </c>
      <c r="E13" s="9">
        <v>2.92</v>
      </c>
      <c r="F13" s="10">
        <v>0</v>
      </c>
      <c r="G13" s="14"/>
      <c r="H13" s="15"/>
      <c r="I13" s="16"/>
      <c r="J13" s="19"/>
      <c r="K13" s="20"/>
      <c r="L13" s="21"/>
      <c r="M13" s="20"/>
      <c r="N13" s="22"/>
    </row>
    <row r="14" spans="2:14">
      <c r="B14" s="7"/>
      <c r="C14" s="25"/>
      <c r="D14" s="26"/>
      <c r="E14" s="15"/>
      <c r="F14" s="16"/>
      <c r="G14" s="14">
        <f>IF(B13+B15=0,D15-D13,B15*1000+D15-B13*1000-D13)</f>
        <v>65</v>
      </c>
      <c r="H14" s="9">
        <f>(E15+E13)/2*G14</f>
        <v>264.55</v>
      </c>
      <c r="I14" s="10">
        <f>(F15+F13)/2*G14</f>
        <v>0</v>
      </c>
      <c r="J14" s="19">
        <f>IF(H14&gt;I14,I14,H14)</f>
        <v>0</v>
      </c>
      <c r="K14" s="20">
        <f>IF(H14&gt;I14,H14-I14,0)</f>
        <v>264.55</v>
      </c>
      <c r="L14" s="21">
        <f>IF(I14&gt;H14,I14-H14,0)</f>
        <v>0</v>
      </c>
      <c r="M14" s="20">
        <f>IF(M12=0,IF(K14=0,0,IF(K14-N12&gt;0,K14-N12,0)),IF(K14=0,IF(M12-L14&gt;0,M12-L14,0),M12+K14))</f>
        <v>370.95000000000005</v>
      </c>
      <c r="N14" s="22">
        <f>N12+L14</f>
        <v>0</v>
      </c>
    </row>
    <row r="15" spans="2:14">
      <c r="B15" s="7">
        <v>2</v>
      </c>
      <c r="C15" s="8" t="s">
        <v>8</v>
      </c>
      <c r="D15" s="26">
        <v>515</v>
      </c>
      <c r="E15" s="9">
        <v>5.22</v>
      </c>
      <c r="F15" s="10">
        <v>0</v>
      </c>
      <c r="G15" s="14"/>
      <c r="H15" s="15"/>
      <c r="I15" s="16"/>
      <c r="J15" s="19"/>
      <c r="K15" s="20"/>
      <c r="L15" s="21"/>
      <c r="M15" s="20"/>
      <c r="N15" s="22"/>
    </row>
    <row r="16" spans="2:14">
      <c r="B16" s="7"/>
      <c r="C16" s="25"/>
      <c r="D16" s="26"/>
      <c r="E16" s="15"/>
      <c r="F16" s="16"/>
      <c r="G16" s="14">
        <f>IF(B15+B17=0,D17-D15,B17*1000+D17-B15*1000-D15)</f>
        <v>35</v>
      </c>
      <c r="H16" s="9">
        <f>(E17+E15)/2*G16</f>
        <v>176.75</v>
      </c>
      <c r="I16" s="10">
        <f>(F17+F15)/2*G16</f>
        <v>0</v>
      </c>
      <c r="J16" s="19">
        <f>IF(H16&gt;I16,I16,H16)</f>
        <v>0</v>
      </c>
      <c r="K16" s="20">
        <f>IF(H16&gt;I16,H16-I16,0)</f>
        <v>176.75</v>
      </c>
      <c r="L16" s="21">
        <f>IF(I16&gt;H16,I16-H16,0)</f>
        <v>0</v>
      </c>
      <c r="M16" s="20">
        <f>IF(M14=0,IF(K16=0,0,IF(K16-N14&gt;0,K16-N14,0)),IF(K16=0,IF(M14-L16&gt;0,M14-L16,0),M14+K16))</f>
        <v>547.70000000000005</v>
      </c>
      <c r="N16" s="22">
        <f>N14+L16</f>
        <v>0</v>
      </c>
    </row>
    <row r="17" spans="2:14">
      <c r="B17" s="7">
        <v>2</v>
      </c>
      <c r="C17" s="8" t="s">
        <v>8</v>
      </c>
      <c r="D17" s="26">
        <v>550</v>
      </c>
      <c r="E17" s="9">
        <v>4.88</v>
      </c>
      <c r="F17" s="10">
        <v>0</v>
      </c>
      <c r="G17" s="14"/>
      <c r="H17" s="15"/>
      <c r="I17" s="16"/>
      <c r="J17" s="19"/>
      <c r="K17" s="20"/>
      <c r="L17" s="21"/>
      <c r="M17" s="20"/>
      <c r="N17" s="22"/>
    </row>
    <row r="18" spans="2:14">
      <c r="B18" s="7"/>
      <c r="C18" s="25"/>
      <c r="D18" s="26"/>
      <c r="E18" s="15"/>
      <c r="F18" s="16"/>
      <c r="G18" s="14">
        <f>IF(B17+B19=0,D19-D17,B19*1000+D19-B17*1000-D17)</f>
        <v>40</v>
      </c>
      <c r="H18" s="9">
        <f>(E19+E17)/2*G18</f>
        <v>232.59999999999997</v>
      </c>
      <c r="I18" s="10">
        <f>(F19+F17)/2*G18</f>
        <v>0</v>
      </c>
      <c r="J18" s="19">
        <f>IF(H18&gt;I18,I18,H18)</f>
        <v>0</v>
      </c>
      <c r="K18" s="20">
        <f>IF(H18&gt;I18,H18-I18,0)</f>
        <v>232.59999999999997</v>
      </c>
      <c r="L18" s="21">
        <f>IF(I18&gt;H18,I18-H18,0)</f>
        <v>0</v>
      </c>
      <c r="M18" s="20">
        <f>IF(M16=0,IF(K18=0,0,IF(K18-N16&gt;0,K18-N16,0)),IF(K18=0,IF(M16-L18&gt;0,M16-L18,0),M16+K18))</f>
        <v>780.3</v>
      </c>
      <c r="N18" s="22">
        <v>0</v>
      </c>
    </row>
    <row r="19" spans="2:14">
      <c r="B19" s="7">
        <v>2</v>
      </c>
      <c r="C19" s="8" t="s">
        <v>8</v>
      </c>
      <c r="D19" s="26">
        <v>590</v>
      </c>
      <c r="E19" s="9">
        <v>6.75</v>
      </c>
      <c r="F19" s="10">
        <v>0</v>
      </c>
      <c r="G19" s="14"/>
      <c r="H19" s="15"/>
      <c r="I19" s="16"/>
      <c r="J19" s="19"/>
      <c r="K19" s="20"/>
      <c r="L19" s="21"/>
      <c r="M19" s="20"/>
      <c r="N19" s="22"/>
    </row>
    <row r="20" spans="2:14">
      <c r="B20" s="7"/>
      <c r="C20" s="25"/>
      <c r="D20" s="26"/>
      <c r="E20" s="15"/>
      <c r="F20" s="16"/>
      <c r="G20" s="14">
        <f>IF(B19+B21=0,D21-D19,B21*1000+D21-B19*1000-D19)</f>
        <v>58</v>
      </c>
      <c r="H20" s="9">
        <f>(E21+E19)/2*G20</f>
        <v>371.48999999999995</v>
      </c>
      <c r="I20" s="10">
        <f>(F21+F19)/2*G20</f>
        <v>0</v>
      </c>
      <c r="J20" s="19">
        <f>IF(H20&gt;I20,I20,H20)</f>
        <v>0</v>
      </c>
      <c r="K20" s="20">
        <f>IF(H20&gt;I20,H20-I20,0)</f>
        <v>371.48999999999995</v>
      </c>
      <c r="L20" s="21">
        <f>IF(I20&gt;H20,I20-H20,0)</f>
        <v>0</v>
      </c>
      <c r="M20" s="20">
        <f>IF(M18=0,IF(K20=0,0,IF(K20-N18&gt;0,K20-N18,0)),IF(K20=0,IF(M18-L20&gt;0,M18-L20,0),M18+K20))</f>
        <v>1151.79</v>
      </c>
      <c r="N20" s="22">
        <v>0</v>
      </c>
    </row>
    <row r="21" spans="2:14">
      <c r="B21" s="7">
        <v>2</v>
      </c>
      <c r="C21" s="8" t="s">
        <v>8</v>
      </c>
      <c r="D21" s="26">
        <v>648</v>
      </c>
      <c r="E21" s="9">
        <v>6.06</v>
      </c>
      <c r="F21" s="10">
        <v>0</v>
      </c>
      <c r="G21" s="14"/>
      <c r="H21" s="15"/>
      <c r="I21" s="16"/>
      <c r="J21" s="19"/>
      <c r="K21" s="20"/>
      <c r="L21" s="21"/>
      <c r="M21" s="20"/>
      <c r="N21" s="22"/>
    </row>
    <row r="22" spans="2:14">
      <c r="B22" s="7"/>
      <c r="C22" s="25"/>
      <c r="D22" s="26"/>
      <c r="E22" s="15"/>
      <c r="F22" s="16"/>
      <c r="G22" s="14">
        <f>IF(B21+B23=0,D23-D21,B23*1000+D23-B21*1000-D21)</f>
        <v>70.279999999999745</v>
      </c>
      <c r="H22" s="9">
        <f>(E23+E21)/2*G22</f>
        <v>343.31779999999873</v>
      </c>
      <c r="I22" s="10">
        <f>(F23+F21)/2*G22</f>
        <v>5.2709999999999804</v>
      </c>
      <c r="J22" s="19">
        <f>IF(H22&gt;I22,I22,H22)</f>
        <v>5.2709999999999804</v>
      </c>
      <c r="K22" s="20">
        <f>IF(H22&gt;I22,H22-I22,0)</f>
        <v>338.04679999999877</v>
      </c>
      <c r="L22" s="21">
        <f>IF(I22&gt;H22,I22-H22,0)</f>
        <v>0</v>
      </c>
      <c r="M22" s="20">
        <f>IF(M20=0,IF(K22=0,0,IF(K22-N20&gt;0,K22-N20,0)),IF(K22=0,IF(M20-L22&gt;0,M20-L22,0),M20+K22))</f>
        <v>1489.8367999999987</v>
      </c>
      <c r="N22" s="22">
        <f>N20+L22</f>
        <v>0</v>
      </c>
    </row>
    <row r="23" spans="2:14">
      <c r="B23" s="7">
        <v>2</v>
      </c>
      <c r="C23" s="8" t="s">
        <v>8</v>
      </c>
      <c r="D23" s="26">
        <v>718.28</v>
      </c>
      <c r="E23" s="9">
        <v>3.71</v>
      </c>
      <c r="F23" s="10">
        <v>0.15</v>
      </c>
      <c r="G23" s="14"/>
      <c r="H23" s="15"/>
      <c r="I23" s="16"/>
      <c r="J23" s="19"/>
      <c r="K23" s="20"/>
      <c r="L23" s="21"/>
      <c r="M23" s="20"/>
      <c r="N23" s="22"/>
    </row>
    <row r="24" spans="2:14">
      <c r="B24" s="7"/>
      <c r="C24" s="25"/>
      <c r="D24" s="26"/>
      <c r="E24" s="15"/>
      <c r="F24" s="16"/>
      <c r="G24" s="14">
        <f>IF(B23+B25=0,D25-D23,B25*1000+D25-B23*1000-D23)</f>
        <v>39.720000000000027</v>
      </c>
      <c r="H24" s="9">
        <f>(E25+E23)/2*G24</f>
        <v>170.9946000000001</v>
      </c>
      <c r="I24" s="10">
        <f>(F25+F23)/2*G24</f>
        <v>2.9790000000000019</v>
      </c>
      <c r="J24" s="19">
        <f>IF(H24&gt;I24,I24,H24)</f>
        <v>2.9790000000000019</v>
      </c>
      <c r="K24" s="20">
        <f>IF(H24&gt;I24,H24-I24,0)</f>
        <v>168.01560000000009</v>
      </c>
      <c r="L24" s="21">
        <f>IF(I24&gt;H24,I24-H24,0)</f>
        <v>0</v>
      </c>
      <c r="M24" s="20">
        <f>IF(M22=0,IF(K24=0,0,IF(K24-N22&gt;0,K24-N22,0)),IF(K24=0,IF(M22-L24&gt;0,M22-L24,0),M22+K24))</f>
        <v>1657.8523999999989</v>
      </c>
      <c r="N24" s="22">
        <f>N22+L24</f>
        <v>0</v>
      </c>
    </row>
    <row r="25" spans="2:14">
      <c r="B25" s="7">
        <v>2</v>
      </c>
      <c r="C25" s="8" t="s">
        <v>8</v>
      </c>
      <c r="D25" s="26">
        <v>758</v>
      </c>
      <c r="E25" s="9">
        <v>4.9000000000000004</v>
      </c>
      <c r="F25" s="10">
        <v>0</v>
      </c>
      <c r="G25" s="14"/>
      <c r="H25" s="15"/>
      <c r="I25" s="16"/>
      <c r="J25" s="19"/>
      <c r="K25" s="20"/>
      <c r="L25" s="21"/>
      <c r="M25" s="20"/>
      <c r="N25" s="22"/>
    </row>
    <row r="26" spans="2:14">
      <c r="B26" s="7"/>
      <c r="C26" s="25"/>
      <c r="D26" s="26"/>
      <c r="E26" s="15"/>
      <c r="F26" s="16"/>
      <c r="G26" s="14">
        <f>IF(B25+B27=0,D27-D25,B27*1000+D27-B25*1000-D25)</f>
        <v>52.139999999999873</v>
      </c>
      <c r="H26" s="9">
        <f>(E27+E25)/2*G26</f>
        <v>252.09689999999938</v>
      </c>
      <c r="I26" s="10">
        <f>(F27+F25)/2*G26</f>
        <v>1.0427999999999975</v>
      </c>
      <c r="J26" s="19">
        <f>IF(H26&gt;I26,I26,H26)</f>
        <v>1.0427999999999975</v>
      </c>
      <c r="K26" s="20">
        <f>IF(H26&gt;I26,H26-I26,0)</f>
        <v>251.05409999999938</v>
      </c>
      <c r="L26" s="21">
        <f>IF(I26&gt;H26,I26-H26,0)</f>
        <v>0</v>
      </c>
      <c r="M26" s="20">
        <f>IF(M24=0,IF(K26=0,0,IF(K26-N24&gt;0,K26-N24,0)),IF(K26=0,IF(M24-L26&gt;0,M24-L26,0),M24+K26))</f>
        <v>1908.9064999999982</v>
      </c>
      <c r="N26" s="22">
        <v>0</v>
      </c>
    </row>
    <row r="27" spans="2:14">
      <c r="B27" s="7">
        <v>2</v>
      </c>
      <c r="C27" s="8" t="s">
        <v>8</v>
      </c>
      <c r="D27" s="26">
        <v>810.14</v>
      </c>
      <c r="E27" s="9">
        <v>4.7699999999999996</v>
      </c>
      <c r="F27" s="10">
        <v>0.04</v>
      </c>
      <c r="G27" s="14"/>
      <c r="H27" s="15"/>
      <c r="I27" s="16"/>
      <c r="J27" s="19"/>
      <c r="K27" s="20"/>
      <c r="L27" s="21"/>
      <c r="M27" s="20"/>
      <c r="N27" s="22"/>
    </row>
    <row r="28" spans="2:14">
      <c r="B28" s="7"/>
      <c r="C28" s="25"/>
      <c r="D28" s="26"/>
      <c r="E28" s="15"/>
      <c r="F28" s="16"/>
      <c r="G28" s="14">
        <f>IF(B27+B29=0,D29-D27,B29*1000+D29-B27*1000-D27)</f>
        <v>39.860000000000014</v>
      </c>
      <c r="H28" s="9">
        <f>(E29+E27)/2*G28</f>
        <v>176.77910000000006</v>
      </c>
      <c r="I28" s="10">
        <f>(F29+F27)/2*G28</f>
        <v>0.79720000000000024</v>
      </c>
      <c r="J28" s="19">
        <f>IF(H28&gt;I28,I28,H28)</f>
        <v>0.79720000000000024</v>
      </c>
      <c r="K28" s="20">
        <f>IF(H28&gt;I28,H28-I28,0)</f>
        <v>175.98190000000005</v>
      </c>
      <c r="L28" s="21">
        <f>IF(I28&gt;H28,I28-H28,0)</f>
        <v>0</v>
      </c>
      <c r="M28" s="20">
        <f>IF(M26=0,IF(K28=0,0,IF(K28-N26&gt;0,K28-N26,0)),IF(K28=0,IF(M26-L28&gt;0,M26-L28,0),M26+K28))</f>
        <v>2084.8883999999985</v>
      </c>
      <c r="N28" s="22">
        <f>N26+L28</f>
        <v>0</v>
      </c>
    </row>
    <row r="29" spans="2:14">
      <c r="B29" s="7">
        <v>2</v>
      </c>
      <c r="C29" s="8" t="s">
        <v>8</v>
      </c>
      <c r="D29" s="26">
        <v>850</v>
      </c>
      <c r="E29" s="9">
        <v>4.0999999999999996</v>
      </c>
      <c r="F29" s="10">
        <v>0</v>
      </c>
      <c r="G29" s="14"/>
      <c r="H29" s="15"/>
      <c r="I29" s="16"/>
      <c r="J29" s="19"/>
      <c r="K29" s="20"/>
      <c r="L29" s="21"/>
      <c r="M29" s="20"/>
      <c r="N29" s="22"/>
    </row>
    <row r="30" spans="2:14">
      <c r="B30" s="7"/>
      <c r="C30" s="25"/>
      <c r="D30" s="26"/>
      <c r="E30" s="15"/>
      <c r="F30" s="16"/>
      <c r="G30" s="14">
        <f>IF(B29+B31=0,D31-D29,B31*1000+D31-B29*1000-D29)</f>
        <v>50</v>
      </c>
      <c r="H30" s="9">
        <f>(E31+E29)/2*G30</f>
        <v>209.99999999999997</v>
      </c>
      <c r="I30" s="10">
        <f>(F31+F29)/2*G30</f>
        <v>0</v>
      </c>
      <c r="J30" s="19">
        <f>IF(H30&gt;I30,I30,H30)</f>
        <v>0</v>
      </c>
      <c r="K30" s="20">
        <f>IF(H30&gt;I30,H30-I30,0)</f>
        <v>209.99999999999997</v>
      </c>
      <c r="L30" s="21">
        <f>IF(I30&gt;H30,I30-H30,0)</f>
        <v>0</v>
      </c>
      <c r="M30" s="20">
        <f>IF(M28=0,IF(K30=0,0,IF(K30-N28&gt;0,K30-N28,0)),IF(K30=0,IF(M28-L30&gt;0,M28-L30,0),M28+K30))</f>
        <v>2294.8883999999985</v>
      </c>
      <c r="N30" s="22">
        <f>N28+L30</f>
        <v>0</v>
      </c>
    </row>
    <row r="31" spans="2:14">
      <c r="B31" s="7">
        <v>2</v>
      </c>
      <c r="C31" s="8" t="s">
        <v>8</v>
      </c>
      <c r="D31" s="26">
        <v>900</v>
      </c>
      <c r="E31" s="9">
        <v>4.3</v>
      </c>
      <c r="F31" s="10">
        <v>0</v>
      </c>
      <c r="G31" s="14"/>
      <c r="H31" s="15"/>
      <c r="I31" s="16"/>
      <c r="J31" s="19"/>
      <c r="K31" s="20"/>
      <c r="L31" s="21"/>
      <c r="M31" s="20"/>
      <c r="N31" s="22"/>
    </row>
    <row r="32" spans="2:14">
      <c r="B32" s="7"/>
      <c r="C32" s="25"/>
      <c r="D32" s="26"/>
      <c r="E32" s="15"/>
      <c r="F32" s="16"/>
      <c r="G32" s="14">
        <f>IF(B31+B33=0,D33-D31,B33*1000+D33-B31*1000-D31)</f>
        <v>61</v>
      </c>
      <c r="H32" s="9">
        <f>(E33+E31)/2*G32</f>
        <v>198.85999999999999</v>
      </c>
      <c r="I32" s="10">
        <f>(F33+F31)/2*G32</f>
        <v>6.71</v>
      </c>
      <c r="J32" s="19">
        <f>IF(H32&gt;I32,I32,H32)</f>
        <v>6.71</v>
      </c>
      <c r="K32" s="20">
        <f>IF(H32&gt;I32,H32-I32,0)</f>
        <v>192.14999999999998</v>
      </c>
      <c r="L32" s="21">
        <f>IF(I32&gt;H32,I32-H32,0)</f>
        <v>0</v>
      </c>
      <c r="M32" s="20">
        <f>IF(M30=0,IF(K32=0,0,IF(K32-N30&gt;0,K32-N30,0)),IF(K32=0,IF(M30-L32&gt;0,M30-L32,0),M30+K32))</f>
        <v>2487.0383999999985</v>
      </c>
      <c r="N32" s="22">
        <f>N30+L32</f>
        <v>0</v>
      </c>
    </row>
    <row r="33" spans="2:14">
      <c r="B33" s="7">
        <v>2</v>
      </c>
      <c r="C33" s="8" t="s">
        <v>8</v>
      </c>
      <c r="D33" s="26">
        <v>961</v>
      </c>
      <c r="E33" s="9">
        <v>2.2200000000000002</v>
      </c>
      <c r="F33" s="10">
        <v>0.22</v>
      </c>
      <c r="G33" s="14"/>
      <c r="H33" s="15"/>
      <c r="I33" s="16"/>
      <c r="J33" s="19"/>
      <c r="K33" s="20"/>
      <c r="L33" s="21"/>
      <c r="M33" s="20"/>
      <c r="N33" s="22"/>
    </row>
    <row r="34" spans="2:14">
      <c r="B34" s="7"/>
      <c r="C34" s="25"/>
      <c r="D34" s="26"/>
      <c r="E34" s="15"/>
      <c r="F34" s="16"/>
      <c r="G34" s="14">
        <f>IF(B33+B35=0,D35-D33,B35*1000+D35-B33*1000-D33)</f>
        <v>39</v>
      </c>
      <c r="H34" s="9">
        <f>(E35+E33)/2*G34</f>
        <v>103.155</v>
      </c>
      <c r="I34" s="10">
        <f>(F35+F33)/2*G34</f>
        <v>7.6050000000000004</v>
      </c>
      <c r="J34" s="19">
        <f>IF(H34&gt;I34,I34,H34)</f>
        <v>7.6050000000000004</v>
      </c>
      <c r="K34" s="20">
        <f>IF(H34&gt;I34,H34-I34,0)</f>
        <v>95.55</v>
      </c>
      <c r="L34" s="21">
        <f>IF(I34&gt;H34,I34-H34,0)</f>
        <v>0</v>
      </c>
      <c r="M34" s="20">
        <f>IF(M32=0,IF(K34=0,0,IF(K34-N32&gt;0,K34-N32,0)),IF(K34=0,IF(M32-L34&gt;0,M32-L34,0),M32+K34))</f>
        <v>2582.5883999999987</v>
      </c>
      <c r="N34" s="22">
        <f>N32+L34</f>
        <v>0</v>
      </c>
    </row>
    <row r="35" spans="2:14">
      <c r="B35" s="7">
        <v>3</v>
      </c>
      <c r="C35" s="8" t="s">
        <v>8</v>
      </c>
      <c r="D35" s="26">
        <v>0</v>
      </c>
      <c r="E35" s="9">
        <v>3.07</v>
      </c>
      <c r="F35" s="10">
        <v>0.17</v>
      </c>
      <c r="G35" s="14"/>
      <c r="H35" s="15"/>
      <c r="I35" s="16"/>
      <c r="J35" s="19"/>
      <c r="K35" s="20"/>
      <c r="L35" s="21"/>
      <c r="M35" s="20"/>
      <c r="N35" s="22"/>
    </row>
    <row r="36" spans="2:14">
      <c r="B36" s="7"/>
      <c r="C36" s="25"/>
      <c r="D36" s="26"/>
      <c r="E36" s="15"/>
      <c r="F36" s="16"/>
      <c r="G36" s="14">
        <f>IF(B35+B37=0,D37-D35,B37*1000+D37-B35*1000-D35)</f>
        <v>50</v>
      </c>
      <c r="H36" s="9">
        <f>(E37+E35)/2*G36</f>
        <v>223.99999999999997</v>
      </c>
      <c r="I36" s="10">
        <f>(F37+F35)/2*G36</f>
        <v>4.25</v>
      </c>
      <c r="J36" s="19">
        <f>IF(H36&gt;I36,I36,H36)</f>
        <v>4.25</v>
      </c>
      <c r="K36" s="20">
        <f>IF(H36&gt;I36,H36-I36,0)</f>
        <v>219.74999999999997</v>
      </c>
      <c r="L36" s="21">
        <f>IF(I36&gt;H36,I36-H36,0)</f>
        <v>0</v>
      </c>
      <c r="M36" s="20">
        <f>IF(M34=0,IF(K36=0,0,IF(K36-N34&gt;0,K36-N34,0)),IF(K36=0,IF(M34-L36&gt;0,M34-L36,0),M34+K36))</f>
        <v>2802.3383999999987</v>
      </c>
      <c r="N36" s="22">
        <f>N34+L36</f>
        <v>0</v>
      </c>
    </row>
    <row r="37" spans="2:14">
      <c r="B37" s="7">
        <v>3</v>
      </c>
      <c r="C37" s="8" t="s">
        <v>8</v>
      </c>
      <c r="D37" s="26">
        <v>50</v>
      </c>
      <c r="E37" s="9">
        <v>5.89</v>
      </c>
      <c r="F37" s="10">
        <v>0</v>
      </c>
      <c r="G37" s="14"/>
      <c r="H37" s="15"/>
      <c r="I37" s="16"/>
      <c r="J37" s="19"/>
      <c r="K37" s="20"/>
      <c r="L37" s="21"/>
      <c r="M37" s="20"/>
      <c r="N37" s="22"/>
    </row>
    <row r="38" spans="2:14">
      <c r="B38" s="7"/>
      <c r="C38" s="25"/>
      <c r="D38" s="26"/>
      <c r="E38" s="15"/>
      <c r="F38" s="16"/>
      <c r="G38" s="14">
        <f>IF(B37+B39=0,D39-D37,B39*1000+D39-B37*1000-D37)</f>
        <v>45</v>
      </c>
      <c r="H38" s="9">
        <f>(E39+E37)/2*G38</f>
        <v>231.07499999999999</v>
      </c>
      <c r="I38" s="10">
        <f>(F39+F37)/2*G38</f>
        <v>0</v>
      </c>
      <c r="J38" s="19">
        <f>IF(H38&gt;I38,I38,H38)</f>
        <v>0</v>
      </c>
      <c r="K38" s="20">
        <f>IF(H38&gt;I38,H38-I38,0)</f>
        <v>231.07499999999999</v>
      </c>
      <c r="L38" s="21">
        <f>IF(I38&gt;H38,I38-H38,0)</f>
        <v>0</v>
      </c>
      <c r="M38" s="20">
        <f>IF(M36=0,IF(K38=0,0,IF(K38-N36&gt;0,K38-N36,0)),IF(K38=0,IF(M36-L38&gt;0,M36-L38,0),M36+K38))</f>
        <v>3033.4133999999985</v>
      </c>
      <c r="N38" s="22">
        <f>N36+L38</f>
        <v>0</v>
      </c>
    </row>
    <row r="39" spans="2:14">
      <c r="B39" s="7">
        <v>3</v>
      </c>
      <c r="C39" s="8" t="s">
        <v>8</v>
      </c>
      <c r="D39" s="26">
        <v>95</v>
      </c>
      <c r="E39" s="9">
        <v>4.38</v>
      </c>
      <c r="F39" s="10">
        <v>0</v>
      </c>
      <c r="G39" s="14"/>
      <c r="H39" s="15"/>
      <c r="I39" s="16"/>
      <c r="J39" s="19"/>
      <c r="K39" s="20"/>
      <c r="L39" s="21"/>
      <c r="M39" s="20"/>
      <c r="N39" s="22"/>
    </row>
    <row r="40" spans="2:14">
      <c r="B40" s="7"/>
      <c r="C40" s="25"/>
      <c r="D40" s="26"/>
      <c r="E40" s="15"/>
      <c r="F40" s="16"/>
      <c r="G40" s="14">
        <f>IF(B39+B41=0,D41-D39,B41*1000+D41-B39*1000-D39)</f>
        <v>60</v>
      </c>
      <c r="H40" s="9">
        <f>(E41+E39)/2*G40</f>
        <v>240.6</v>
      </c>
      <c r="I40" s="10">
        <f>(F41+F39)/2*G40</f>
        <v>0</v>
      </c>
      <c r="J40" s="19">
        <f>IF(H40&gt;I40,I40,H40)</f>
        <v>0</v>
      </c>
      <c r="K40" s="20">
        <f>IF(H40&gt;I40,H40-I40,0)</f>
        <v>240.6</v>
      </c>
      <c r="L40" s="21">
        <f>IF(I40&gt;H40,I40-H40,0)</f>
        <v>0</v>
      </c>
      <c r="M40" s="20">
        <f>IF(M38=0,IF(K40=0,0,IF(K40-N38&gt;0,K40-N38,0)),IF(K40=0,IF(M38-L40&gt;0,M38-L40,0),M38+K40))</f>
        <v>3274.0133999999985</v>
      </c>
      <c r="N40" s="22">
        <f>N38+L40</f>
        <v>0</v>
      </c>
    </row>
    <row r="41" spans="2:14">
      <c r="B41" s="7">
        <v>3</v>
      </c>
      <c r="C41" s="8" t="s">
        <v>8</v>
      </c>
      <c r="D41" s="26">
        <v>155</v>
      </c>
      <c r="E41" s="9">
        <v>3.64</v>
      </c>
      <c r="F41" s="10">
        <v>0</v>
      </c>
      <c r="G41" s="14"/>
      <c r="H41" s="15"/>
      <c r="I41" s="16"/>
      <c r="J41" s="19"/>
      <c r="K41" s="20"/>
      <c r="L41" s="21"/>
      <c r="M41" s="20"/>
      <c r="N41" s="22"/>
    </row>
    <row r="42" spans="2:14">
      <c r="B42" s="7"/>
      <c r="C42" s="25"/>
      <c r="D42" s="26"/>
      <c r="E42" s="15"/>
      <c r="F42" s="16"/>
      <c r="G42" s="14">
        <f>IF(B41+B43=0,D43-D41,B43*1000+D43-B41*1000-D41)</f>
        <v>45</v>
      </c>
      <c r="H42" s="9">
        <f>(E43+E41)/2*G42</f>
        <v>219.375</v>
      </c>
      <c r="I42" s="10">
        <f>(F43+F41)/2*G42</f>
        <v>0</v>
      </c>
      <c r="J42" s="19">
        <f>IF(H42&gt;I42,I42,H42)</f>
        <v>0</v>
      </c>
      <c r="K42" s="20">
        <f>IF(H42&gt;I42,H42-I42,0)</f>
        <v>219.375</v>
      </c>
      <c r="L42" s="21">
        <f>IF(I42&gt;H42,I42-H42,0)</f>
        <v>0</v>
      </c>
      <c r="M42" s="20">
        <f>IF(M40=0,IF(K42=0,0,IF(K42-N40&gt;0,K42-N40,0)),IF(K42=0,IF(M40-L42&gt;0,M40-L42,0),M40+K42))</f>
        <v>3493.3883999999985</v>
      </c>
      <c r="N42" s="22">
        <f>N40+L42</f>
        <v>0</v>
      </c>
    </row>
    <row r="43" spans="2:14">
      <c r="B43" s="7">
        <v>3</v>
      </c>
      <c r="C43" s="8" t="s">
        <v>8</v>
      </c>
      <c r="D43" s="26">
        <v>200</v>
      </c>
      <c r="E43" s="9">
        <v>6.11</v>
      </c>
      <c r="F43" s="10">
        <v>0</v>
      </c>
      <c r="G43" s="14"/>
      <c r="H43" s="15"/>
      <c r="I43" s="16"/>
      <c r="J43" s="19"/>
      <c r="K43" s="20"/>
      <c r="L43" s="21"/>
      <c r="M43" s="20"/>
      <c r="N43" s="22"/>
    </row>
    <row r="44" spans="2:14">
      <c r="B44" s="7"/>
      <c r="C44" s="25"/>
      <c r="D44" s="26"/>
      <c r="E44" s="15"/>
      <c r="F44" s="16"/>
      <c r="G44" s="14">
        <f>IF(B43+B45=0,D45-D43,B45*1000+D45-B43*1000-D43)</f>
        <v>35</v>
      </c>
      <c r="H44" s="9">
        <f>(E45+E43)/2*G44</f>
        <v>189.35</v>
      </c>
      <c r="I44" s="10">
        <f>(F45+F43)/2*G44</f>
        <v>0</v>
      </c>
      <c r="J44" s="19">
        <f>IF(H44&gt;I44,I44,H44)</f>
        <v>0</v>
      </c>
      <c r="K44" s="20">
        <f>IF(H44&gt;I44,H44-I44,0)</f>
        <v>189.35</v>
      </c>
      <c r="L44" s="21">
        <f>IF(I44&gt;H44,I44-H44,0)</f>
        <v>0</v>
      </c>
      <c r="M44" s="20">
        <f>IF(M42=0,IF(K44=0,0,IF(K44-N42&gt;0,K44-N42,0)),IF(K44=0,IF(M42-L44&gt;0,M42-L44,0),M42+K44))</f>
        <v>3682.7383999999984</v>
      </c>
      <c r="N44" s="22">
        <v>0</v>
      </c>
    </row>
    <row r="45" spans="2:14">
      <c r="B45" s="7">
        <v>3</v>
      </c>
      <c r="C45" s="8" t="s">
        <v>8</v>
      </c>
      <c r="D45" s="26">
        <v>235</v>
      </c>
      <c r="E45" s="9">
        <v>4.71</v>
      </c>
      <c r="F45" s="10">
        <v>0</v>
      </c>
      <c r="G45" s="14"/>
      <c r="H45" s="15"/>
      <c r="I45" s="16"/>
      <c r="J45" s="19"/>
      <c r="K45" s="20"/>
      <c r="L45" s="21"/>
      <c r="M45" s="20"/>
      <c r="N45" s="22"/>
    </row>
    <row r="46" spans="2:14">
      <c r="B46" s="7"/>
      <c r="C46" s="25"/>
      <c r="D46" s="26"/>
      <c r="E46" s="15"/>
      <c r="F46" s="16"/>
      <c r="G46" s="14">
        <f>IF(B45+B47=0,D47-D45,B47*1000+D47-B45*1000-D45)</f>
        <v>60</v>
      </c>
      <c r="H46" s="9">
        <f>(E47+E45)/2*G46</f>
        <v>269.40000000000003</v>
      </c>
      <c r="I46" s="10">
        <f>(F47+F45)/2*G46</f>
        <v>12</v>
      </c>
      <c r="J46" s="19">
        <f>IF(H46&gt;I46,I46,H46)</f>
        <v>12</v>
      </c>
      <c r="K46" s="20">
        <f>IF(H46&gt;I46,H46-I46,0)</f>
        <v>257.40000000000003</v>
      </c>
      <c r="L46" s="21">
        <f>IF(I46&gt;H46,I46-H46,0)</f>
        <v>0</v>
      </c>
      <c r="M46" s="20">
        <f>IF(M44=0,IF(K46=0,0,IF(K46-N44&gt;0,K46-N44,0)),IF(K46=0,IF(M44-L46&gt;0,M44-L46,0),M44+K46))</f>
        <v>3940.1383999999985</v>
      </c>
      <c r="N46" s="22">
        <v>0</v>
      </c>
    </row>
    <row r="47" spans="2:14">
      <c r="B47" s="7">
        <v>3</v>
      </c>
      <c r="C47" s="8" t="s">
        <v>8</v>
      </c>
      <c r="D47" s="26">
        <v>295</v>
      </c>
      <c r="E47" s="9">
        <v>4.2699999999999996</v>
      </c>
      <c r="F47" s="10">
        <v>0.4</v>
      </c>
      <c r="G47" s="14"/>
      <c r="H47" s="15"/>
      <c r="I47" s="16"/>
      <c r="J47" s="19"/>
      <c r="K47" s="20"/>
      <c r="L47" s="21"/>
      <c r="M47" s="20"/>
      <c r="N47" s="22"/>
    </row>
    <row r="48" spans="2:14">
      <c r="B48" s="7"/>
      <c r="C48" s="25"/>
      <c r="D48" s="26"/>
      <c r="E48" s="15"/>
      <c r="F48" s="16"/>
      <c r="G48" s="14">
        <f>IF(B47+B49=0,D49-D47,B49*1000+D49-B47*1000-D47)</f>
        <v>55</v>
      </c>
      <c r="H48" s="9">
        <f>(E49+E47)/2*G48</f>
        <v>218.35</v>
      </c>
      <c r="I48" s="10">
        <f>(F49+F47)/2*G48</f>
        <v>11</v>
      </c>
      <c r="J48" s="19">
        <f>IF(H48&gt;I48,I48,H48)</f>
        <v>11</v>
      </c>
      <c r="K48" s="20">
        <f>IF(H48&gt;I48,H48-I48,0)</f>
        <v>207.35</v>
      </c>
      <c r="L48" s="21">
        <f>IF(I48&gt;H48,I48-H48,0)</f>
        <v>0</v>
      </c>
      <c r="M48" s="20">
        <f>IF(M46=0,IF(K48=0,0,IF(K48-N46&gt;0,K48-N46,0)),IF(K48=0,IF(M46-L48&gt;0,M46-L48,0),M46+K48))</f>
        <v>4147.4883999999984</v>
      </c>
      <c r="N48" s="22">
        <f>N46+L48</f>
        <v>0</v>
      </c>
    </row>
    <row r="49" spans="2:14">
      <c r="B49" s="7">
        <v>3</v>
      </c>
      <c r="C49" s="8" t="s">
        <v>8</v>
      </c>
      <c r="D49" s="26">
        <v>350</v>
      </c>
      <c r="E49" s="9">
        <v>3.67</v>
      </c>
      <c r="F49" s="10">
        <v>0</v>
      </c>
      <c r="G49" s="14"/>
      <c r="H49" s="15"/>
      <c r="I49" s="16"/>
      <c r="J49" s="19"/>
      <c r="K49" s="20"/>
      <c r="L49" s="21"/>
      <c r="M49" s="20"/>
      <c r="N49" s="22"/>
    </row>
    <row r="50" spans="2:14">
      <c r="B50" s="7"/>
      <c r="C50" s="25"/>
      <c r="D50" s="26"/>
      <c r="E50" s="15"/>
      <c r="F50" s="16"/>
      <c r="G50" s="14">
        <f>IF(B49+B51=0,D51-D49,B51*1000+D51-B49*1000-D49)</f>
        <v>50</v>
      </c>
      <c r="H50" s="9">
        <f>(E51+E49)/2*G50</f>
        <v>179</v>
      </c>
      <c r="I50" s="10">
        <f>(F51+F49)/2*G50</f>
        <v>0</v>
      </c>
      <c r="J50" s="19">
        <f>IF(H50&gt;I50,I50,H50)</f>
        <v>0</v>
      </c>
      <c r="K50" s="20">
        <f>IF(H50&gt;I50,H50-I50,0)</f>
        <v>179</v>
      </c>
      <c r="L50" s="21">
        <f>IF(I50&gt;H50,I50-H50,0)</f>
        <v>0</v>
      </c>
      <c r="M50" s="20">
        <f>IF(M48=0,IF(K50=0,0,IF(K50-N48&gt;0,K50-N48,0)),IF(K50=0,IF(M48-L50&gt;0,M48-L50,0),M48+K50))</f>
        <v>4326.4883999999984</v>
      </c>
      <c r="N50" s="22">
        <f>N48+L50</f>
        <v>0</v>
      </c>
    </row>
    <row r="51" spans="2:14">
      <c r="B51" s="7">
        <v>3</v>
      </c>
      <c r="C51" s="8" t="s">
        <v>8</v>
      </c>
      <c r="D51" s="26">
        <v>400</v>
      </c>
      <c r="E51" s="9">
        <v>3.49</v>
      </c>
      <c r="F51" s="10">
        <v>0</v>
      </c>
      <c r="G51" s="14"/>
      <c r="H51" s="15"/>
      <c r="I51" s="16"/>
      <c r="J51" s="19"/>
      <c r="K51" s="20"/>
      <c r="L51" s="21"/>
      <c r="M51" s="20"/>
      <c r="N51" s="22"/>
    </row>
    <row r="52" spans="2:14">
      <c r="B52" s="7"/>
      <c r="C52" s="25"/>
      <c r="D52" s="26"/>
      <c r="E52" s="15"/>
      <c r="F52" s="16"/>
      <c r="G52" s="14">
        <f>IF(B51+B53=0,D53-D51,B53*1000+D53-B51*1000-D51)</f>
        <v>50</v>
      </c>
      <c r="H52" s="9">
        <f>(E53+E51)/2*G52</f>
        <v>186.75000000000003</v>
      </c>
      <c r="I52" s="10">
        <f>(F53+F51)/2*G52</f>
        <v>0</v>
      </c>
      <c r="J52" s="19">
        <f>IF(H52&gt;I52,I52,H52)</f>
        <v>0</v>
      </c>
      <c r="K52" s="20">
        <f>IF(H52&gt;I52,H52-I52,0)</f>
        <v>186.75000000000003</v>
      </c>
      <c r="L52" s="21">
        <f>IF(I52&gt;H52,I52-H52,0)</f>
        <v>0</v>
      </c>
      <c r="M52" s="20">
        <f>IF(M50=0,IF(K52=0,0,IF(K52-N50&gt;0,K52-N50,0)),IF(K52=0,IF(M50-L52&gt;0,M50-L52,0),M50+K52))</f>
        <v>4513.2383999999984</v>
      </c>
      <c r="N52" s="22">
        <v>0</v>
      </c>
    </row>
    <row r="53" spans="2:14">
      <c r="B53" s="7">
        <v>3</v>
      </c>
      <c r="C53" s="8" t="s">
        <v>8</v>
      </c>
      <c r="D53" s="26">
        <v>450</v>
      </c>
      <c r="E53" s="9">
        <v>3.98</v>
      </c>
      <c r="F53" s="10">
        <v>0</v>
      </c>
      <c r="G53" s="14"/>
      <c r="H53" s="15"/>
      <c r="I53" s="16"/>
      <c r="J53" s="19"/>
      <c r="K53" s="20"/>
      <c r="L53" s="21"/>
      <c r="M53" s="20"/>
      <c r="N53" s="22"/>
    </row>
    <row r="54" spans="2:14">
      <c r="B54" s="7"/>
      <c r="C54" s="25"/>
      <c r="D54" s="26"/>
      <c r="E54" s="15"/>
      <c r="F54" s="16"/>
      <c r="G54" s="14">
        <f>IF(B53+B55=0,D55-D53,B55*1000+D55-B53*1000-D53)</f>
        <v>60</v>
      </c>
      <c r="H54" s="9">
        <f>(E55+E53)/2*G54</f>
        <v>271.2</v>
      </c>
      <c r="I54" s="10">
        <f>(F55+F53)/2*G54</f>
        <v>0</v>
      </c>
      <c r="J54" s="19">
        <f>IF(H54&gt;I54,I54,H54)</f>
        <v>0</v>
      </c>
      <c r="K54" s="20">
        <f>IF(H54&gt;I54,H54-I54,0)</f>
        <v>271.2</v>
      </c>
      <c r="L54" s="21">
        <f>IF(I54&gt;H54,I54-H54,0)</f>
        <v>0</v>
      </c>
      <c r="M54" s="20">
        <f>IF(M52=0,IF(K54=0,0,IF(K54-N52&gt;0,K54-N52,0)),IF(K54=0,IF(M52-L54&gt;0,M52-L54,0),M52+K54))</f>
        <v>4784.4383999999982</v>
      </c>
      <c r="N54" s="22">
        <v>0</v>
      </c>
    </row>
    <row r="55" spans="2:14">
      <c r="B55" s="7">
        <v>3</v>
      </c>
      <c r="C55" s="8" t="s">
        <v>8</v>
      </c>
      <c r="D55" s="26">
        <v>510</v>
      </c>
      <c r="E55" s="9">
        <v>5.0599999999999996</v>
      </c>
      <c r="F55" s="10">
        <v>0</v>
      </c>
      <c r="G55" s="14"/>
      <c r="H55" s="15"/>
      <c r="I55" s="16"/>
      <c r="J55" s="19"/>
      <c r="K55" s="20"/>
      <c r="L55" s="21"/>
      <c r="M55" s="20"/>
      <c r="N55" s="22"/>
    </row>
    <row r="56" spans="2:14">
      <c r="B56" s="7"/>
      <c r="C56" s="25"/>
      <c r="D56" s="26"/>
      <c r="E56" s="15"/>
      <c r="F56" s="16"/>
      <c r="G56" s="14">
        <f>IF(B55+B57=0,D57-D55,B57*1000+D57-B55*1000-D55)</f>
        <v>55</v>
      </c>
      <c r="H56" s="9">
        <f>(E57+E55)/2*G56</f>
        <v>248.04999999999998</v>
      </c>
      <c r="I56" s="10">
        <f>(F57+F55)/2*G56</f>
        <v>0</v>
      </c>
      <c r="J56" s="19">
        <f>IF(H56&gt;I56,I56,H56)</f>
        <v>0</v>
      </c>
      <c r="K56" s="20">
        <f>IF(H56&gt;I56,H56-I56,0)</f>
        <v>248.04999999999998</v>
      </c>
      <c r="L56" s="21">
        <f>IF(I56&gt;H56,I56-H56,0)</f>
        <v>0</v>
      </c>
      <c r="M56" s="20">
        <f>IF(M54=0,IF(K56=0,0,IF(K56-N54&gt;0,K56-N54,0)),IF(K56=0,IF(M54-L56&gt;0,M54-L56,0),M54+K56))</f>
        <v>5032.4883999999984</v>
      </c>
      <c r="N56" s="22">
        <f>N54+L56</f>
        <v>0</v>
      </c>
    </row>
    <row r="57" spans="2:14">
      <c r="B57" s="7">
        <v>3</v>
      </c>
      <c r="C57" s="8" t="s">
        <v>8</v>
      </c>
      <c r="D57" s="26">
        <v>565</v>
      </c>
      <c r="E57" s="9">
        <v>3.96</v>
      </c>
      <c r="F57" s="10">
        <v>0</v>
      </c>
      <c r="G57" s="14"/>
      <c r="H57" s="15"/>
      <c r="I57" s="16"/>
      <c r="J57" s="19"/>
      <c r="K57" s="20"/>
      <c r="L57" s="21"/>
      <c r="M57" s="20"/>
      <c r="N57" s="22"/>
    </row>
    <row r="58" spans="2:14">
      <c r="B58" s="7"/>
      <c r="C58" s="25"/>
      <c r="D58" s="26"/>
      <c r="E58" s="15"/>
      <c r="F58" s="16"/>
      <c r="G58" s="14">
        <f>IF(B57+B59=0,D59-D57,B59*1000+D59-B57*1000-D57)</f>
        <v>40</v>
      </c>
      <c r="H58" s="9">
        <f>(E59+E57)/2*G58</f>
        <v>130.19999999999999</v>
      </c>
      <c r="I58" s="10">
        <f>(F59+F57)/2*G58</f>
        <v>4.2</v>
      </c>
      <c r="J58" s="19">
        <f>IF(H58&gt;I58,I58,H58)</f>
        <v>4.2</v>
      </c>
      <c r="K58" s="20">
        <f>IF(H58&gt;I58,H58-I58,0)</f>
        <v>125.99999999999999</v>
      </c>
      <c r="L58" s="21">
        <f>IF(I58&gt;H58,I58-H58,0)</f>
        <v>0</v>
      </c>
      <c r="M58" s="20">
        <f>IF(M56=0,IF(K58=0,0,IF(K58-N56&gt;0,K58-N56,0)),IF(K58=0,IF(M56-L58&gt;0,M56-L58,0),M56+K58))</f>
        <v>5158.4883999999984</v>
      </c>
      <c r="N58" s="22">
        <f>N56+L58</f>
        <v>0</v>
      </c>
    </row>
    <row r="59" spans="2:14">
      <c r="B59" s="7">
        <v>3</v>
      </c>
      <c r="C59" s="8" t="s">
        <v>8</v>
      </c>
      <c r="D59" s="26">
        <v>605</v>
      </c>
      <c r="E59" s="9">
        <v>2.5499999999999998</v>
      </c>
      <c r="F59" s="10">
        <v>0.21</v>
      </c>
      <c r="G59" s="14"/>
      <c r="H59" s="15"/>
      <c r="I59" s="16"/>
      <c r="J59" s="19"/>
      <c r="K59" s="20"/>
      <c r="L59" s="21"/>
      <c r="M59" s="20"/>
      <c r="N59" s="22"/>
    </row>
    <row r="60" spans="2:14">
      <c r="B60" s="7"/>
      <c r="C60" s="25"/>
      <c r="D60" s="26"/>
      <c r="E60" s="15"/>
      <c r="F60" s="16"/>
      <c r="G60" s="14">
        <f>IF(B59+B61=0,D61-D59,B61*1000+D61-B59*1000-D59)</f>
        <v>50</v>
      </c>
      <c r="H60" s="9">
        <f>(E61+E59)/2*G60</f>
        <v>276.99999999999994</v>
      </c>
      <c r="I60" s="10">
        <f>(F61+F59)/2*G60</f>
        <v>5.25</v>
      </c>
      <c r="J60" s="19">
        <f>IF(H60&gt;I60,I60,H60)</f>
        <v>5.25</v>
      </c>
      <c r="K60" s="20">
        <f>IF(H60&gt;I60,H60-I60,0)</f>
        <v>271.74999999999994</v>
      </c>
      <c r="L60" s="21">
        <f>IF(I60&gt;H60,I60-H60,0)</f>
        <v>0</v>
      </c>
      <c r="M60" s="20">
        <f>IF(M58=0,IF(K60=0,0,IF(K60-N58&gt;0,K60-N58,0)),IF(K60=0,IF(M58-L60&gt;0,M58-L60,0),M58+K60))</f>
        <v>5430.2383999999984</v>
      </c>
      <c r="N60" s="22">
        <f>N58+L60</f>
        <v>0</v>
      </c>
    </row>
    <row r="61" spans="2:14">
      <c r="B61" s="7">
        <v>3</v>
      </c>
      <c r="C61" s="8" t="s">
        <v>8</v>
      </c>
      <c r="D61" s="26">
        <v>655</v>
      </c>
      <c r="E61" s="9">
        <v>8.5299999999999994</v>
      </c>
      <c r="F61" s="10">
        <v>0</v>
      </c>
      <c r="G61" s="14"/>
      <c r="H61" s="15"/>
      <c r="I61" s="16"/>
      <c r="J61" s="19"/>
      <c r="K61" s="20"/>
      <c r="L61" s="21"/>
      <c r="M61" s="20"/>
      <c r="N61" s="22"/>
    </row>
    <row r="62" spans="2:14">
      <c r="B62" s="7"/>
      <c r="C62" s="25"/>
      <c r="D62" s="26"/>
      <c r="E62" s="15"/>
      <c r="F62" s="16"/>
      <c r="G62" s="14">
        <f>IF(B61+B63=0,D63-D61,B63*1000+D63-B61*1000-D61)</f>
        <v>40</v>
      </c>
      <c r="H62" s="9">
        <f>(E63+E61)/2*G62</f>
        <v>300.79999999999995</v>
      </c>
      <c r="I62" s="10">
        <f>(F63+F61)/2*G62</f>
        <v>10.600000000000001</v>
      </c>
      <c r="J62" s="19">
        <f>IF(H62&gt;I62,I62,H62)</f>
        <v>10.600000000000001</v>
      </c>
      <c r="K62" s="20">
        <f>IF(H62&gt;I62,H62-I62,0)</f>
        <v>290.19999999999993</v>
      </c>
      <c r="L62" s="21">
        <f>IF(I62&gt;H62,I62-H62,0)</f>
        <v>0</v>
      </c>
      <c r="M62" s="20">
        <f>IF(M60=0,IF(K62=0,0,IF(K62-N60&gt;0,K62-N60,0)),IF(K62=0,IF(M60-L62&gt;0,M60-L62,0),M60+K62))</f>
        <v>5720.4383999999982</v>
      </c>
      <c r="N62" s="22">
        <f>N60+L62</f>
        <v>0</v>
      </c>
    </row>
    <row r="63" spans="2:14">
      <c r="B63" s="7">
        <v>3</v>
      </c>
      <c r="C63" s="8" t="s">
        <v>8</v>
      </c>
      <c r="D63" s="26">
        <v>695</v>
      </c>
      <c r="E63" s="9">
        <v>6.51</v>
      </c>
      <c r="F63" s="10">
        <v>0.53</v>
      </c>
      <c r="G63" s="14"/>
      <c r="H63" s="15"/>
      <c r="I63" s="16"/>
      <c r="J63" s="19"/>
      <c r="K63" s="20"/>
      <c r="L63" s="21"/>
      <c r="M63" s="20"/>
      <c r="N63" s="22"/>
    </row>
    <row r="64" spans="2:14">
      <c r="B64" s="7"/>
      <c r="C64" s="25"/>
      <c r="D64" s="26"/>
      <c r="E64" s="15"/>
      <c r="F64" s="16"/>
      <c r="G64" s="14">
        <f>IF(B63+B65=0,D65-D63,B65*1000+D65-B63*1000-D63)</f>
        <v>70</v>
      </c>
      <c r="H64" s="9">
        <f>(E65+E63)/2*G64</f>
        <v>522.9</v>
      </c>
      <c r="I64" s="10">
        <f>(F65+F63)/2*G64</f>
        <v>20.300000000000004</v>
      </c>
      <c r="J64" s="19">
        <f>IF(H64&gt;I64,I64,H64)</f>
        <v>20.300000000000004</v>
      </c>
      <c r="K64" s="20">
        <f>IF(H64&gt;I64,H64-I64,0)</f>
        <v>502.59999999999997</v>
      </c>
      <c r="L64" s="21">
        <f>IF(I64&gt;H64,I64-H64,0)</f>
        <v>0</v>
      </c>
      <c r="M64" s="20">
        <f>IF(M62=0,IF(K64=0,0,IF(K64-N62&gt;0,K64-N62,0)),IF(K64=0,IF(M62-L64&gt;0,M62-L64,0),M62+K64))</f>
        <v>6223.0383999999985</v>
      </c>
      <c r="N64" s="22">
        <f>N62+L64</f>
        <v>0</v>
      </c>
    </row>
    <row r="65" spans="2:14">
      <c r="B65" s="7">
        <v>3</v>
      </c>
      <c r="C65" s="8" t="s">
        <v>8</v>
      </c>
      <c r="D65" s="26">
        <v>765</v>
      </c>
      <c r="E65" s="9">
        <v>8.43</v>
      </c>
      <c r="F65" s="10">
        <v>0.05</v>
      </c>
      <c r="G65" s="14"/>
      <c r="H65" s="15"/>
      <c r="I65" s="16"/>
      <c r="J65" s="19"/>
      <c r="K65" s="20"/>
      <c r="L65" s="21"/>
      <c r="M65" s="20"/>
      <c r="N65" s="22"/>
    </row>
    <row r="66" spans="2:14">
      <c r="B66" s="7"/>
      <c r="C66" s="25"/>
      <c r="D66" s="26"/>
      <c r="E66" s="15"/>
      <c r="F66" s="16"/>
      <c r="G66" s="14">
        <f>IF(B65+B67=0,D67-D65,B67*1000+D67-B65*1000-D65)</f>
        <v>25</v>
      </c>
      <c r="H66" s="9">
        <f>(E67+E65)/2*G66</f>
        <v>202</v>
      </c>
      <c r="I66" s="10">
        <f>(F67+F65)/2*G66</f>
        <v>0.625</v>
      </c>
      <c r="J66" s="19">
        <f>IF(H66&gt;I66,I66,H66)</f>
        <v>0.625</v>
      </c>
      <c r="K66" s="20">
        <f>IF(H66&gt;I66,H66-I66,0)</f>
        <v>201.375</v>
      </c>
      <c r="L66" s="21">
        <f>IF(I66&gt;H66,I66-H66,0)</f>
        <v>0</v>
      </c>
      <c r="M66" s="20">
        <f>IF(M64=0,IF(K66=0,0,IF(K66-N64&gt;0,K66-N64,0)),IF(K66=0,IF(M64-L66&gt;0,M64-L66,0),M64+K66))</f>
        <v>6424.4133999999985</v>
      </c>
      <c r="N66" s="22">
        <f>N64+L66</f>
        <v>0</v>
      </c>
    </row>
    <row r="67" spans="2:14">
      <c r="B67" s="7">
        <v>3</v>
      </c>
      <c r="C67" s="8" t="s">
        <v>8</v>
      </c>
      <c r="D67" s="26">
        <v>790</v>
      </c>
      <c r="E67" s="9">
        <v>7.73</v>
      </c>
      <c r="F67" s="10">
        <v>0</v>
      </c>
      <c r="G67" s="14"/>
      <c r="H67" s="15"/>
      <c r="I67" s="16"/>
      <c r="J67" s="19"/>
      <c r="K67" s="20"/>
      <c r="L67" s="21"/>
      <c r="M67" s="20"/>
      <c r="N67" s="22"/>
    </row>
    <row r="68" spans="2:14">
      <c r="B68" s="7"/>
      <c r="C68" s="25"/>
      <c r="D68" s="26"/>
      <c r="E68" s="15"/>
      <c r="F68" s="16"/>
      <c r="G68" s="14">
        <f>IF(B67+B69=0,D69-D67,B69*1000+D69-B67*1000-D67)</f>
        <v>60</v>
      </c>
      <c r="H68" s="9">
        <f>(E69+E67)/2*G68</f>
        <v>394.20000000000005</v>
      </c>
      <c r="I68" s="10">
        <f>(F69+F67)/2*G68</f>
        <v>7.5</v>
      </c>
      <c r="J68" s="19">
        <f>IF(H68&gt;I68,I68,H68)</f>
        <v>7.5</v>
      </c>
      <c r="K68" s="20">
        <f>IF(H68&gt;I68,H68-I68,0)</f>
        <v>386.70000000000005</v>
      </c>
      <c r="L68" s="21">
        <f>IF(I68&gt;H68,I68-H68,0)</f>
        <v>0</v>
      </c>
      <c r="M68" s="20">
        <f>IF(M66=0,IF(K68=0,0,IF(K68-N66&gt;0,K68-N66,0)),IF(K68=0,IF(M66-L68&gt;0,M66-L68,0),M66+K68))</f>
        <v>6811.1133999999984</v>
      </c>
      <c r="N68" s="22">
        <f>N66+L68</f>
        <v>0</v>
      </c>
    </row>
    <row r="69" spans="2:14">
      <c r="B69" s="7">
        <v>3</v>
      </c>
      <c r="C69" s="8" t="s">
        <v>8</v>
      </c>
      <c r="D69" s="26">
        <v>850</v>
      </c>
      <c r="E69" s="9">
        <v>5.41</v>
      </c>
      <c r="F69" s="10">
        <v>0.25</v>
      </c>
      <c r="G69" s="14"/>
      <c r="H69" s="15"/>
      <c r="I69" s="16"/>
      <c r="J69" s="19"/>
      <c r="K69" s="20"/>
      <c r="L69" s="21"/>
      <c r="M69" s="20"/>
      <c r="N69" s="22"/>
    </row>
    <row r="70" spans="2:14">
      <c r="B70" s="7"/>
      <c r="C70" s="25"/>
      <c r="D70" s="26"/>
      <c r="E70" s="15"/>
      <c r="F70" s="16"/>
      <c r="G70" s="14">
        <f>IF(B69+B71=0,D71-D69,B71*1000+D71-B69*1000-D69)</f>
        <v>55</v>
      </c>
      <c r="H70" s="9">
        <f>(E71+E69)/2*G70</f>
        <v>299.75</v>
      </c>
      <c r="I70" s="10">
        <f>(F71+F69)/2*G70</f>
        <v>17.324999999999999</v>
      </c>
      <c r="J70" s="19">
        <f>IF(H70&gt;I70,I70,H70)</f>
        <v>17.324999999999999</v>
      </c>
      <c r="K70" s="20">
        <f>IF(H70&gt;I70,H70-I70,0)</f>
        <v>282.42500000000001</v>
      </c>
      <c r="L70" s="21">
        <f>IF(I70&gt;H70,I70-H70,0)</f>
        <v>0</v>
      </c>
      <c r="M70" s="20">
        <f>IF(M68=0,IF(K70=0,0,IF(K70-N68&gt;0,K70-N68,0)),IF(K70=0,IF(M68-L70&gt;0,M68-L70,0),M68+K70))</f>
        <v>7093.5383999999985</v>
      </c>
      <c r="N70" s="22">
        <v>0</v>
      </c>
    </row>
    <row r="71" spans="2:14">
      <c r="B71" s="7">
        <v>3</v>
      </c>
      <c r="C71" s="8" t="s">
        <v>8</v>
      </c>
      <c r="D71" s="26">
        <v>905</v>
      </c>
      <c r="E71" s="9">
        <v>5.49</v>
      </c>
      <c r="F71" s="10">
        <v>0.38</v>
      </c>
      <c r="G71" s="14"/>
      <c r="H71" s="15"/>
      <c r="I71" s="16"/>
      <c r="J71" s="19"/>
      <c r="K71" s="20"/>
      <c r="L71" s="21"/>
      <c r="M71" s="20"/>
      <c r="N71" s="22"/>
    </row>
    <row r="72" spans="2:14">
      <c r="B72" s="7"/>
      <c r="C72" s="25"/>
      <c r="D72" s="26"/>
      <c r="E72" s="15"/>
      <c r="F72" s="16"/>
      <c r="G72" s="14">
        <f>IF(B71+B73=0,D73-D71,B73*1000+D73-B71*1000-D71)</f>
        <v>45</v>
      </c>
      <c r="H72" s="9">
        <f>(E73+E71)/2*G72</f>
        <v>259.875</v>
      </c>
      <c r="I72" s="10">
        <f>(F73+F71)/2*G72</f>
        <v>19.574999999999999</v>
      </c>
      <c r="J72" s="19">
        <f>IF(H72&gt;I72,I72,H72)</f>
        <v>19.574999999999999</v>
      </c>
      <c r="K72" s="20">
        <f>IF(H72&gt;I72,H72-I72,0)</f>
        <v>240.3</v>
      </c>
      <c r="L72" s="21">
        <f>IF(I72&gt;H72,I72-H72,0)</f>
        <v>0</v>
      </c>
      <c r="M72" s="20">
        <f>IF(M70=0,IF(K72=0,0,IF(K72-N70&gt;0,K72-N70,0)),IF(K72=0,IF(M70-L72&gt;0,M70-L72,0),M70+K72))</f>
        <v>7333.8383999999987</v>
      </c>
      <c r="N72" s="22">
        <f>N70+L72</f>
        <v>0</v>
      </c>
    </row>
    <row r="73" spans="2:14">
      <c r="B73" s="7">
        <v>3</v>
      </c>
      <c r="C73" s="8" t="s">
        <v>8</v>
      </c>
      <c r="D73" s="26">
        <v>950</v>
      </c>
      <c r="E73" s="9">
        <v>6.06</v>
      </c>
      <c r="F73" s="10">
        <v>0.49</v>
      </c>
      <c r="G73" s="14"/>
      <c r="H73" s="15"/>
      <c r="I73" s="16"/>
      <c r="J73" s="19"/>
      <c r="K73" s="20"/>
      <c r="L73" s="21"/>
      <c r="M73" s="20"/>
      <c r="N73" s="22"/>
    </row>
    <row r="74" spans="2:14">
      <c r="B74" s="7"/>
      <c r="C74" s="25"/>
      <c r="D74" s="26"/>
      <c r="E74" s="15"/>
      <c r="F74" s="16"/>
      <c r="G74" s="14">
        <f>IF(B73+B75=0,D75-D73,B75*1000+D75-B73*1000-D73)</f>
        <v>50</v>
      </c>
      <c r="H74" s="9">
        <f>(E75+E73)/2*G74</f>
        <v>287.24999999999994</v>
      </c>
      <c r="I74" s="10">
        <f>(F75+F73)/2*G74</f>
        <v>29.75</v>
      </c>
      <c r="J74" s="19">
        <f>IF(H74&gt;I74,I74,H74)</f>
        <v>29.75</v>
      </c>
      <c r="K74" s="20">
        <f>IF(H74&gt;I74,H74-I74,0)</f>
        <v>257.49999999999994</v>
      </c>
      <c r="L74" s="21">
        <f>IF(I74&gt;H74,I74-H74,0)</f>
        <v>0</v>
      </c>
      <c r="M74" s="20">
        <f>IF(M72=0,IF(K74=0,0,IF(K74-N72&gt;0,K74-N72,0)),IF(K74=0,IF(M72-L74&gt;0,M72-L74,0),M72+K74))</f>
        <v>7591.3383999999987</v>
      </c>
      <c r="N74" s="22">
        <f>N72+L74</f>
        <v>0</v>
      </c>
    </row>
    <row r="75" spans="2:14">
      <c r="B75" s="7">
        <v>4</v>
      </c>
      <c r="C75" s="8" t="s">
        <v>8</v>
      </c>
      <c r="D75" s="26">
        <v>0</v>
      </c>
      <c r="E75" s="9">
        <v>5.43</v>
      </c>
      <c r="F75" s="10">
        <v>0.7</v>
      </c>
      <c r="G75" s="14"/>
      <c r="H75" s="15"/>
      <c r="I75" s="16"/>
      <c r="J75" s="19"/>
      <c r="K75" s="20"/>
      <c r="L75" s="21"/>
      <c r="M75" s="20"/>
      <c r="N75" s="22"/>
    </row>
    <row r="76" spans="2:14">
      <c r="B76" s="7"/>
      <c r="C76" s="25"/>
      <c r="D76" s="26"/>
      <c r="E76" s="15"/>
      <c r="F76" s="16"/>
      <c r="G76" s="14">
        <f>IF(B75+B77=0,D77-D75,B77*1000+D77-B75*1000-D75)</f>
        <v>55.150000000000091</v>
      </c>
      <c r="H76" s="9">
        <f>(E77+E75)/2*G76</f>
        <v>232.18150000000037</v>
      </c>
      <c r="I76" s="10">
        <f>(F77+F75)/2*G76</f>
        <v>52.944000000000088</v>
      </c>
      <c r="J76" s="19">
        <f>IF(H76&gt;I76,I76,H76)</f>
        <v>52.944000000000088</v>
      </c>
      <c r="K76" s="20">
        <f>IF(H76&gt;I76,H76-I76,0)</f>
        <v>179.2375000000003</v>
      </c>
      <c r="L76" s="21">
        <f>IF(I76&gt;H76,I76-H76,0)</f>
        <v>0</v>
      </c>
      <c r="M76" s="20">
        <f>IF(M74=0,IF(K76=0,0,IF(K76-N74&gt;0,K76-N74,0)),IF(K76=0,IF(M74-L76&gt;0,M74-L76,0),M74+K76))</f>
        <v>7770.5758999999989</v>
      </c>
      <c r="N76" s="22">
        <v>0</v>
      </c>
    </row>
    <row r="77" spans="2:14" ht="14.4" thickBot="1">
      <c r="B77" s="7">
        <v>4</v>
      </c>
      <c r="C77" s="8" t="s">
        <v>8</v>
      </c>
      <c r="D77" s="26">
        <v>55.15</v>
      </c>
      <c r="E77" s="9">
        <v>2.99</v>
      </c>
      <c r="F77" s="10">
        <v>1.22</v>
      </c>
      <c r="G77" s="14"/>
      <c r="H77" s="15"/>
      <c r="I77" s="16"/>
      <c r="J77" s="19"/>
      <c r="K77" s="20"/>
      <c r="L77" s="21"/>
      <c r="M77" s="20"/>
      <c r="N77" s="22"/>
    </row>
    <row r="78" spans="2:14" ht="15" thickTop="1" thickBot="1">
      <c r="B78" s="39" t="s">
        <v>9</v>
      </c>
      <c r="C78" s="39"/>
      <c r="D78" s="39"/>
      <c r="E78" s="11"/>
      <c r="F78" s="11"/>
      <c r="G78" s="11"/>
      <c r="H78" s="12">
        <f>SUM(H10:H77)</f>
        <v>7993.0998999999983</v>
      </c>
      <c r="I78" s="13">
        <f>SUM(I10:I77)</f>
        <v>222.52400000000011</v>
      </c>
      <c r="J78" s="13"/>
      <c r="K78" s="13">
        <f>SUM(K10:K77)</f>
        <v>7770.5758999999989</v>
      </c>
      <c r="L78" s="13">
        <f>SUM(L10:L77)</f>
        <v>0</v>
      </c>
      <c r="M78" s="13"/>
      <c r="N78" s="22"/>
    </row>
    <row r="79" spans="2:14" ht="14.4" thickTop="1"/>
    <row r="81" spans="9:10">
      <c r="I81" s="23"/>
      <c r="J81" s="23"/>
    </row>
  </sheetData>
  <mergeCells count="19">
    <mergeCell ref="B78:D78"/>
    <mergeCell ref="F7:F8"/>
    <mergeCell ref="G7:G8"/>
    <mergeCell ref="H7:H8"/>
    <mergeCell ref="I7:I8"/>
    <mergeCell ref="D1:H1"/>
    <mergeCell ref="B2:N4"/>
    <mergeCell ref="H5:I5"/>
    <mergeCell ref="B6:D9"/>
    <mergeCell ref="E6:F6"/>
    <mergeCell ref="H6:I6"/>
    <mergeCell ref="J6:J8"/>
    <mergeCell ref="K6:L6"/>
    <mergeCell ref="M6:N6"/>
    <mergeCell ref="E7:E8"/>
    <mergeCell ref="M7:M8"/>
    <mergeCell ref="N7:N8"/>
    <mergeCell ref="K7:K8"/>
    <mergeCell ref="L7:L8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terminal00</dc:creator>
  <cp:lastModifiedBy>Marek Bukowski</cp:lastModifiedBy>
  <cp:lastPrinted>2023-03-01T22:05:34Z</cp:lastPrinted>
  <dcterms:created xsi:type="dcterms:W3CDTF">2013-06-13T12:30:47Z</dcterms:created>
  <dcterms:modified xsi:type="dcterms:W3CDTF">2023-03-01T22:05:52Z</dcterms:modified>
</cp:coreProperties>
</file>